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ALCULO ICMS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<sst xmlns="http://schemas.openxmlformats.org/spreadsheetml/2006/main" count="17" uniqueCount="16">
  <si>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Valor do ICMS</t>
  </si>
  <si>
    <t>II</t>
  </si>
  <si>
    <t>PIS</t>
  </si>
  <si>
    <t>IPI</t>
  </si>
  <si>
    <t>COFINS</t>
  </si>
  <si>
    <t>DA</t>
  </si>
  <si>
    <t>Fator calc por dentro</t>
  </si>
  <si>
    <t>Fórmula</t>
  </si>
  <si>
    <t>Aliq. ICMS</t>
  </si>
  <si>
    <t>vlr merc. + frete + II + IPI + PIS + COFINS + DA / 1 - aliq. Icms</t>
  </si>
  <si>
    <t>BC ICMS por Dentro</t>
  </si>
  <si>
    <t>BC ICMS</t>
  </si>
  <si>
    <t>'</t>
  </si>
  <si>
    <t>CÁLCULO ICMS POR DENTRO - NF DE IMPORTAÇÃO</t>
  </si>
  <si>
    <t>Valor Merc. + Frete</t>
  </si>
  <si>
    <t>Total da NFe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</si>
</sst>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0.00"/>
    <numFmt numFmtId="165" formatCode="#0"/>
    <numFmt numFmtId="166" formatCode="#0.0"/>
    <numFmt numFmtId="167" formatCode="#0.000"/>
    <numFmt numFmtId="168" formatCode="#0.0000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_-;\-* #,##0.00000_-;_-* &quot;-&quot;?????_-;_-@_-"/>
    <numFmt numFmtId="179" formatCode="_-* #,##0.000000_-;\-* #,##0.000000_-;_-* &quot;-&quot;??_-;_-@_-"/>
    <numFmt numFmtId="180" formatCode="_-* #,##0.0000000_-;\-* #,##0.0000000_-;_-* &quot;-&quot;??_-;_-@_-"/>
    <numFmt numFmtId="181" formatCode="_-* #,##0.00000000_-;\-* #,##0.00000000_-;_-* &quot;-&quot;??_-;_-@_-"/>
    <numFmt numFmtId="182" formatCode="_-* #,##0.000000000_-;\-* #,##0.000000000_-;_-* &quot;-&quot;??_-;_-@_-"/>
    <numFmt numFmtId="183" formatCode="_-* #,##0.0000000000_-;\-* #,##0.0000000000_-;_-* &quot;-&quot;??_-;_-@_-"/>
    <numFmt numFmtId="184" formatCode="_-* #,##0.00000000000_-;\-* #,##0.00000000000_-;_-* &quot;-&quot;??_-;_-@_-"/>
    <numFmt numFmtId="185" formatCode="_-* #,##0.000000000000_-;\-* #,##0.000000000000_-;_-* &quot;-&quot;??_-;_-@_-"/>
    <numFmt numFmtId="186" formatCode="_-* #,##0.0000000000000_-;\-* #,##0.0000000000000_-;_-* &quot;-&quot;??_-;_-@_-"/>
    <numFmt numFmtId="187" formatCode="_-* #,##0.00000000000000_-;\-* #,##0.00000000000000_-;_-* &quot;-&quot;??_-;_-@_-"/>
    <numFmt numFmtId="188" formatCode="_-* #,##0.000000000000000_-;\-* #,##0.000000000000000_-;_-* &quot;-&quot;??_-;_-@_-"/>
    <numFmt numFmtId="189" formatCode="_-* #,##0.0000000000000000_-;\-* #,##0.0000000000000000_-;_-* &quot;-&quot;??_-;_-@_-"/>
  </numFmts>
  <fonts count="42">
    <font>
      <sz val="8.8"/>
      <color indexed="63"/>
      <name val="Arial"/>
      <family val="0"/>
    </font>
    <font>
      <sz val="10.55"/>
      <color indexed="63"/>
      <name val="Arial"/>
      <family val="0"/>
    </font>
    <font>
      <sz val="7.9"/>
      <color indexed="63"/>
      <name val="Arial"/>
      <family val="0"/>
    </font>
    <font>
      <sz val="14.05"/>
      <color indexed="63"/>
      <name val="Arial"/>
      <family val="0"/>
    </font>
    <font>
      <b/>
      <sz val="10.55"/>
      <color indexed="63"/>
      <name val="Arial"/>
      <family val="2"/>
    </font>
    <font>
      <sz val="10.55"/>
      <name val="Arial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5"/>
      <name val="Calibri"/>
      <family val="2"/>
    </font>
    <font>
      <b/>
      <sz val="11"/>
      <color indexed="14"/>
      <name val="Calibri"/>
      <family val="2"/>
    </font>
    <font>
      <b/>
      <sz val="11"/>
      <color indexed="53"/>
      <name val="Calibri"/>
      <family val="2"/>
    </font>
    <font>
      <sz val="11"/>
      <color indexed="14"/>
      <name val="Calibri"/>
      <family val="2"/>
    </font>
    <font>
      <sz val="11"/>
      <color indexed="33"/>
      <name val="Calibri"/>
      <family val="2"/>
    </font>
    <font>
      <sz val="11"/>
      <color indexed="28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30"/>
      <name val="Calibri"/>
      <family val="2"/>
    </font>
    <font>
      <sz val="18"/>
      <color indexed="34"/>
      <name val="Calibri Light"/>
      <family val="2"/>
    </font>
    <font>
      <b/>
      <sz val="15"/>
      <color indexed="34"/>
      <name val="Calibri"/>
      <family val="2"/>
    </font>
    <font>
      <b/>
      <sz val="13"/>
      <color indexed="34"/>
      <name val="Calibri"/>
      <family val="2"/>
    </font>
    <font>
      <b/>
      <sz val="11"/>
      <color indexed="34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.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4" fillId="0" borderId="0">
      <alignment horizontal="left" vertical="center"/>
      <protection/>
    </xf>
    <xf numFmtId="42" fontId="4" fillId="0" borderId="0">
      <alignment horizontal="left" vertical="center"/>
      <protection/>
    </xf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>
      <alignment horizontal="left" vertical="center"/>
      <protection/>
    </xf>
    <xf numFmtId="0" fontId="34" fillId="21" borderId="5" applyNumberFormat="0" applyAlignment="0" applyProtection="0"/>
    <xf numFmtId="41" fontId="4" fillId="0" borderId="0">
      <alignment horizontal="left"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4" fillId="0" borderId="0">
      <alignment horizontal="left" vertical="center"/>
      <protection/>
    </xf>
  </cellStyleXfs>
  <cellXfs count="23"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left" vertical="center"/>
    </xf>
    <xf numFmtId="0" fontId="0" fillId="7" borderId="10" xfId="0" applyFill="1" applyBorder="1" applyAlignment="1">
      <alignment horizontal="center" vertical="center"/>
    </xf>
    <xf numFmtId="189" fontId="0" fillId="7" borderId="10" xfId="0" applyNumberFormat="1" applyFill="1" applyBorder="1" applyAlignment="1">
      <alignment horizontal="center" vertical="center"/>
    </xf>
    <xf numFmtId="44" fontId="5" fillId="0" borderId="0" xfId="45" applyFont="1">
      <alignment horizontal="left" vertical="center"/>
      <protection/>
    </xf>
    <xf numFmtId="0" fontId="0" fillId="0" borderId="0" xfId="0" applyFont="1" applyAlignment="1">
      <alignment horizontal="left" vertical="center"/>
    </xf>
    <xf numFmtId="44" fontId="0" fillId="0" borderId="0" xfId="0" applyNumberForma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7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4" fontId="5" fillId="0" borderId="10" xfId="45" applyFont="1" applyBorder="1">
      <alignment horizontal="left" vertical="center"/>
      <protection/>
    </xf>
    <xf numFmtId="44" fontId="0" fillId="0" borderId="10" xfId="0" applyNumberFormat="1" applyBorder="1" applyAlignment="1">
      <alignment horizontal="left" vertical="center"/>
    </xf>
    <xf numFmtId="44" fontId="5" fillId="0" borderId="13" xfId="45" applyFont="1" applyBorder="1">
      <alignment horizontal="left" vertical="center"/>
      <protection/>
    </xf>
    <xf numFmtId="0" fontId="0" fillId="0" borderId="10" xfId="0" applyBorder="1" applyAlignment="1">
      <alignment horizontal="center" vertical="center"/>
    </xf>
    <xf numFmtId="44" fontId="24" fillId="0" borderId="10" xfId="45" applyFont="1" applyBorder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FF0000"/>
      <rgbColor rgb="00003300"/>
      <rgbColor rgb="00333300"/>
      <rgbColor rgb="00993300"/>
      <rgbColor rgb="00FF6600"/>
      <rgbColor rgb="00008000"/>
      <rgbColor rgb="00808000"/>
      <rgbColor rgb="00FF9900"/>
      <rgbColor rgb="0099CC00"/>
      <rgbColor rgb="00FFCC00"/>
      <rgbColor rgb="0000FF00"/>
      <rgbColor rgb="00FFFF00"/>
      <rgbColor rgb="00333333"/>
      <rgbColor rgb="00660066"/>
      <rgbColor rgb="00003366"/>
      <rgbColor rgb="00993366"/>
      <rgbColor rgb="00339966"/>
      <rgbColor rgb="00000080"/>
      <rgbColor rgb="00800080"/>
      <rgbColor rgb="00008080"/>
      <rgbColor rgb="00808080"/>
      <rgbColor rgb="00FF8080"/>
      <rgbColor rgb="00969696"/>
      <rgbColor rgb="00333399"/>
      <rgbColor rgb="00666699"/>
      <rgbColor rgb="00FFFF99"/>
      <rgbColor rgb="00C0C0C0"/>
      <rgbColor rgb="000066CC"/>
      <rgbColor rgb="00FF99CC"/>
      <rgbColor rgb="0033CCCC"/>
      <rgbColor rgb="00CCFFCC"/>
      <rgbColor rgb="00FFFFCC"/>
      <rgbColor rgb="00E3E3E3"/>
      <rgbColor rgb="000000FF"/>
      <rgbColor rgb="00FF00FF"/>
      <rgbColor rgb="003366FF"/>
      <rgbColor rgb="009999FF"/>
      <rgbColor rgb="00CC99FF"/>
      <rgbColor rgb="0000CCFF"/>
      <rgbColor rgb="0099CCFF"/>
      <rgbColor rgb="00CCCCFF"/>
      <rgbColor rgb="0000FFFF"/>
      <rgbColor rgb="00CCFFFF"/>
      <rgbColor rgb="00FFFFFF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PageLayoutView="0" workbookViewId="0" topLeftCell="A1">
      <selection activeCell="G10" sqref="G10"/>
    </sheetView>
  </sheetViews>
  <sheetFormatPr defaultColWidth="9.140625" defaultRowHeight="12"/>
  <cols>
    <col min="1" max="1" width="5.57421875" style="0" customWidth="1"/>
    <col min="2" max="2" width="17.57421875" style="0" customWidth="1"/>
    <col min="3" max="3" width="16.00390625" style="0" bestFit="1" customWidth="1"/>
    <col min="4" max="4" width="12.7109375" style="0" bestFit="1" customWidth="1"/>
    <col min="6" max="6" width="19.8515625" style="0" bestFit="1" customWidth="1"/>
  </cols>
  <sheetData>
    <row r="1" spans="2:6" ht="33.75" customHeight="1" thickBot="1">
      <c r="B1" s="17" t="s">
        <v>13</v>
      </c>
      <c r="C1" s="18"/>
      <c r="D1" s="18"/>
      <c r="E1" s="18"/>
      <c r="F1" s="19"/>
    </row>
    <row r="2" spans="2:6" ht="12.75" customHeight="1">
      <c r="B2" s="20"/>
      <c r="C2" s="20"/>
      <c r="D2" s="20"/>
      <c r="E2" s="20"/>
      <c r="F2" s="20"/>
    </row>
    <row r="3" spans="2:6" ht="12">
      <c r="B3" s="11" t="s">
        <v>7</v>
      </c>
      <c r="C3" s="9" t="s">
        <v>9</v>
      </c>
      <c r="D3" s="9"/>
      <c r="E3" s="9"/>
      <c r="F3" s="10"/>
    </row>
    <row r="5" spans="4:6" ht="12">
      <c r="D5" s="15" t="s">
        <v>8</v>
      </c>
      <c r="E5" s="8" t="s">
        <v>6</v>
      </c>
      <c r="F5" s="8"/>
    </row>
    <row r="6" spans="2:6" ht="13.5">
      <c r="B6" s="21" t="s">
        <v>14</v>
      </c>
      <c r="C6" s="14">
        <v>91853.48</v>
      </c>
      <c r="D6" s="15">
        <v>17</v>
      </c>
      <c r="E6" s="2">
        <f>D6/100</f>
        <v>0.17</v>
      </c>
      <c r="F6" s="3">
        <f>(1-E6)</f>
        <v>0.83</v>
      </c>
    </row>
    <row r="7" spans="2:5" ht="13.5">
      <c r="B7" s="22" t="s">
        <v>1</v>
      </c>
      <c r="C7" s="12">
        <v>16533.63</v>
      </c>
      <c r="E7" s="1"/>
    </row>
    <row r="8" spans="2:3" ht="13.5">
      <c r="B8" s="22" t="s">
        <v>3</v>
      </c>
      <c r="C8" s="12">
        <v>7045.16</v>
      </c>
    </row>
    <row r="9" spans="2:3" ht="13.5">
      <c r="B9" s="22" t="s">
        <v>2</v>
      </c>
      <c r="C9" s="12">
        <v>1928.92</v>
      </c>
    </row>
    <row r="10" spans="2:3" ht="13.5">
      <c r="B10" s="22" t="s">
        <v>4</v>
      </c>
      <c r="C10" s="12">
        <v>8863.86</v>
      </c>
    </row>
    <row r="11" spans="2:3" ht="13.5">
      <c r="B11" s="22" t="s">
        <v>5</v>
      </c>
      <c r="C11" s="12">
        <v>2699.61</v>
      </c>
    </row>
    <row r="12" ht="13.5">
      <c r="C12" s="4"/>
    </row>
    <row r="13" spans="2:3" ht="13.5">
      <c r="B13" s="21" t="s">
        <v>11</v>
      </c>
      <c r="C13" s="12">
        <f>SUM(C6:C11)</f>
        <v>128924.66</v>
      </c>
    </row>
    <row r="14" spans="2:3" ht="13.5">
      <c r="B14" s="21" t="s">
        <v>0</v>
      </c>
      <c r="C14" s="12">
        <f>C13*D6/100</f>
        <v>21917.1922</v>
      </c>
    </row>
    <row r="16" spans="2:3" ht="13.5">
      <c r="B16" s="21" t="s">
        <v>10</v>
      </c>
      <c r="C16" s="12">
        <f>C13/(1-(D6/100))</f>
        <v>155330.9156626506</v>
      </c>
    </row>
    <row r="17" spans="2:3" ht="13.5">
      <c r="B17" s="21" t="s">
        <v>0</v>
      </c>
      <c r="C17" s="16">
        <f>C16*(D6/100)</f>
        <v>26406.255662650605</v>
      </c>
    </row>
    <row r="20" spans="2:5" ht="12">
      <c r="B20" s="21" t="s">
        <v>15</v>
      </c>
      <c r="C20" s="13">
        <f>C6+C7+C8+C11+C17+C9+C10</f>
        <v>155330.9156626506</v>
      </c>
      <c r="D20" s="6"/>
      <c r="E20" s="7" t="s">
        <v>12</v>
      </c>
    </row>
    <row r="21" spans="2:3" ht="12">
      <c r="B21" s="5"/>
      <c r="C21" s="6"/>
    </row>
  </sheetData>
  <sheetProtection/>
  <mergeCells count="3">
    <mergeCell ref="E5:F5"/>
    <mergeCell ref="C3:F3"/>
    <mergeCell ref="B1:F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cardoso</dc:creator>
  <cp:keywords/>
  <dc:description/>
  <cp:lastModifiedBy>West</cp:lastModifiedBy>
  <dcterms:created xsi:type="dcterms:W3CDTF">2015-12-21T18:47:49Z</dcterms:created>
  <dcterms:modified xsi:type="dcterms:W3CDTF">2022-11-08T15:48:06Z</dcterms:modified>
  <cp:category/>
  <cp:version/>
  <cp:contentType/>
  <cp:contentStatus/>
</cp:coreProperties>
</file>